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nel\PersGeneral\PERSONNEL\GENERAL INFORMATION\FINANCE\FINANCE 25-26\"/>
    </mc:Choice>
  </mc:AlternateContent>
  <xr:revisionPtr revIDLastSave="0" documentId="8_{40EE2C20-2642-4D1B-A6CF-947BE9E225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-26" sheetId="2" r:id="rId1"/>
    <sheet name="Spine 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7" i="2" l="1"/>
  <c r="D7" i="2"/>
  <c r="G7" i="2" s="1"/>
  <c r="H7" i="2"/>
  <c r="D8" i="2"/>
  <c r="G8" i="2" s="1"/>
  <c r="H8" i="2"/>
  <c r="D9" i="2"/>
  <c r="C9" i="2" s="1"/>
  <c r="F9" i="2" s="1"/>
  <c r="G9" i="2"/>
  <c r="H9" i="2"/>
  <c r="D10" i="2"/>
  <c r="G10" i="2" s="1"/>
  <c r="H10" i="2"/>
  <c r="D11" i="2"/>
  <c r="C11" i="2" s="1"/>
  <c r="F11" i="2" s="1"/>
  <c r="H11" i="2"/>
  <c r="D12" i="2"/>
  <c r="C12" i="2" s="1"/>
  <c r="F12" i="2" s="1"/>
  <c r="G12" i="2"/>
  <c r="H12" i="2"/>
  <c r="D14" i="2"/>
  <c r="C14" i="2" s="1"/>
  <c r="F14" i="2" s="1"/>
  <c r="H14" i="2"/>
  <c r="D15" i="2"/>
  <c r="G15" i="2" s="1"/>
  <c r="H15" i="2"/>
  <c r="D16" i="2"/>
  <c r="G16" i="2" s="1"/>
  <c r="H16" i="2"/>
  <c r="D17" i="2"/>
  <c r="G17" i="2" s="1"/>
  <c r="H17" i="2"/>
  <c r="D18" i="2"/>
  <c r="C18" i="2" s="1"/>
  <c r="F18" i="2" s="1"/>
  <c r="H18" i="2"/>
  <c r="D19" i="2"/>
  <c r="G19" i="2" s="1"/>
  <c r="H19" i="2"/>
  <c r="D20" i="2"/>
  <c r="G20" i="2" s="1"/>
  <c r="H20" i="2"/>
  <c r="C17" i="2" l="1"/>
  <c r="F17" i="2" s="1"/>
  <c r="G14" i="2"/>
  <c r="C8" i="2"/>
  <c r="F8" i="2" s="1"/>
  <c r="G18" i="2"/>
  <c r="C20" i="2"/>
  <c r="F20" i="2" s="1"/>
  <c r="C16" i="2"/>
  <c r="F16" i="2" s="1"/>
  <c r="C7" i="2"/>
  <c r="F7" i="2" s="1"/>
  <c r="C19" i="2"/>
  <c r="F19" i="2" s="1"/>
  <c r="C15" i="2"/>
  <c r="F15" i="2" s="1"/>
  <c r="G11" i="2"/>
  <c r="C10" i="2"/>
  <c r="F10" i="2" s="1"/>
  <c r="K15" i="2" l="1"/>
  <c r="K16" i="2"/>
  <c r="K17" i="2"/>
  <c r="K18" i="2"/>
  <c r="K19" i="2"/>
  <c r="K20" i="2"/>
  <c r="K14" i="2"/>
  <c r="K12" i="2"/>
  <c r="K8" i="2"/>
  <c r="K9" i="2"/>
  <c r="K10" i="2"/>
  <c r="K11" i="2"/>
  <c r="N20" i="2" l="1"/>
  <c r="J20" i="2"/>
  <c r="I20" i="2" s="1"/>
  <c r="L20" i="2" s="1"/>
  <c r="N19" i="2"/>
  <c r="J19" i="2"/>
  <c r="M19" i="2" s="1"/>
  <c r="N18" i="2"/>
  <c r="J18" i="2"/>
  <c r="I18" i="2" s="1"/>
  <c r="L18" i="2" s="1"/>
  <c r="N17" i="2"/>
  <c r="J17" i="2"/>
  <c r="M17" i="2" s="1"/>
  <c r="N16" i="2"/>
  <c r="J16" i="2"/>
  <c r="I16" i="2" s="1"/>
  <c r="L16" i="2" s="1"/>
  <c r="N15" i="2"/>
  <c r="J15" i="2"/>
  <c r="M15" i="2" s="1"/>
  <c r="N14" i="2"/>
  <c r="J14" i="2"/>
  <c r="I14" i="2" s="1"/>
  <c r="L14" i="2" s="1"/>
  <c r="N12" i="2"/>
  <c r="J12" i="2"/>
  <c r="M12" i="2" s="1"/>
  <c r="N11" i="2"/>
  <c r="J11" i="2"/>
  <c r="I11" i="2" s="1"/>
  <c r="L11" i="2" s="1"/>
  <c r="N10" i="2"/>
  <c r="J10" i="2"/>
  <c r="M10" i="2" s="1"/>
  <c r="N9" i="2"/>
  <c r="J9" i="2"/>
  <c r="I9" i="2" s="1"/>
  <c r="L9" i="2" s="1"/>
  <c r="N8" i="2"/>
  <c r="J8" i="2"/>
  <c r="M8" i="2" s="1"/>
  <c r="N7" i="2"/>
  <c r="J7" i="2"/>
  <c r="I17" i="2" l="1"/>
  <c r="L17" i="2" s="1"/>
  <c r="I7" i="2"/>
  <c r="L7" i="2" s="1"/>
  <c r="I10" i="2"/>
  <c r="L10" i="2" s="1"/>
  <c r="I15" i="2"/>
  <c r="L15" i="2" s="1"/>
  <c r="I19" i="2"/>
  <c r="L19" i="2" s="1"/>
  <c r="I8" i="2"/>
  <c r="L8" i="2" s="1"/>
  <c r="I12" i="2"/>
  <c r="L12" i="2" s="1"/>
  <c r="M7" i="2"/>
  <c r="M9" i="2"/>
  <c r="M11" i="2"/>
  <c r="M14" i="2"/>
  <c r="M16" i="2"/>
  <c r="M18" i="2"/>
  <c r="M20" i="2"/>
</calcChain>
</file>

<file path=xl/sharedStrings.xml><?xml version="1.0" encoding="utf-8"?>
<sst xmlns="http://schemas.openxmlformats.org/spreadsheetml/2006/main" count="18" uniqueCount="9">
  <si>
    <t>Holiday Rate</t>
  </si>
  <si>
    <t>Hourly Rate minus Holiday Pay</t>
  </si>
  <si>
    <t xml:space="preserve">Half Rate </t>
  </si>
  <si>
    <t>Aligned to Spine</t>
  </si>
  <si>
    <t>1st March 2025</t>
  </si>
  <si>
    <t>2025 Academic Hourly Rate</t>
  </si>
  <si>
    <t>SINGLE PAY SPINE - ACADEMIC HOURLY RATES FROM 1st AUGUST 2025</t>
  </si>
  <si>
    <t>2024-25 Academic Hourly Rate</t>
  </si>
  <si>
    <t>1st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</si>
</sst>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4" fillId="0" borderId="0" xfId="0" applyFont="1"/>
    <xf numFmtId="4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wrapText="1"/>
    </xf>
    <xf numFmtId="44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4" fillId="0" borderId="1" xfId="0" applyNumberFormat="1" applyFont="1" applyBorder="1"/>
    <xf numFmtId="44" fontId="3" fillId="3" borderId="1" xfId="0" applyNumberFormat="1" applyFont="1" applyFill="1" applyBorder="1"/>
    <xf numFmtId="44" fontId="4" fillId="0" borderId="1" xfId="0" applyNumberFormat="1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7" fillId="0" borderId="5" xfId="0" applyNumberFormat="1" applyFont="1" applyFill="1" applyBorder="1"/>
    <xf numFmtId="3" fontId="7" fillId="0" borderId="1" xfId="0" applyNumberFormat="1" applyFont="1" applyFill="1" applyBorder="1"/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4" fillId="3" borderId="2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44" fontId="4" fillId="2" borderId="3" xfId="0" applyNumberFormat="1" applyFont="1" applyFill="1" applyBorder="1" applyAlignment="1">
      <alignment horizontal="center"/>
    </xf>
    <xf numFmtId="44" fontId="4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topLeftCell="A4" workbookViewId="0">
      <selection activeCell="Q14" sqref="Q14"/>
    </sheetView>
  </sheetViews>
  <sheetFormatPr defaultRowHeight="15" x14ac:dyDescent="0.25"/>
  <cols>
    <col min="1" max="1" width="7.85546875" customWidth="1"/>
    <col min="2" max="2" width="4.7109375" bestFit="1" customWidth="1"/>
    <col min="3" max="3" width="11.7109375" bestFit="1" customWidth="1"/>
    <col min="4" max="4" width="10" bestFit="1" customWidth="1"/>
    <col min="5" max="5" width="11.5703125" bestFit="1" customWidth="1"/>
    <col min="6" max="6" width="11.7109375" bestFit="1" customWidth="1"/>
    <col min="7" max="7" width="10" bestFit="1" customWidth="1"/>
    <col min="8" max="8" width="11.5703125" bestFit="1" customWidth="1"/>
    <col min="9" max="9" width="14.140625" customWidth="1"/>
    <col min="10" max="11" width="11.5703125" bestFit="1" customWidth="1"/>
    <col min="12" max="12" width="14.7109375" customWidth="1"/>
    <col min="13" max="14" width="11.7109375" customWidth="1"/>
  </cols>
  <sheetData>
    <row r="1" spans="1:14" x14ac:dyDescent="0.25">
      <c r="A1" s="1" t="s">
        <v>6</v>
      </c>
      <c r="B1" s="2"/>
      <c r="C1" s="3"/>
      <c r="D1" s="2"/>
      <c r="E1" s="2"/>
    </row>
    <row r="2" spans="1:14" x14ac:dyDescent="0.25">
      <c r="A2" s="1"/>
      <c r="B2" s="2"/>
      <c r="C2" s="3"/>
      <c r="D2" s="2"/>
      <c r="E2" s="2"/>
    </row>
    <row r="3" spans="1:14" x14ac:dyDescent="0.2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ht="21" x14ac:dyDescent="0.35">
      <c r="A4" s="4"/>
      <c r="B4" s="5"/>
      <c r="C4" s="6"/>
      <c r="D4" s="5"/>
      <c r="E4" s="5"/>
      <c r="F4" s="5"/>
      <c r="G4" s="5"/>
      <c r="H4" s="5"/>
      <c r="I4" s="5"/>
      <c r="J4" s="5"/>
      <c r="K4" s="5"/>
    </row>
    <row r="5" spans="1:14" ht="21" x14ac:dyDescent="0.35">
      <c r="A5" s="4"/>
      <c r="B5" s="5"/>
      <c r="C5" s="26" t="s">
        <v>4</v>
      </c>
      <c r="D5" s="27"/>
      <c r="E5" s="28"/>
      <c r="F5" s="29" t="s">
        <v>2</v>
      </c>
      <c r="G5" s="30"/>
      <c r="H5" s="31"/>
      <c r="I5" s="26" t="s">
        <v>8</v>
      </c>
      <c r="J5" s="27"/>
      <c r="K5" s="28"/>
      <c r="L5" s="29" t="s">
        <v>2</v>
      </c>
      <c r="M5" s="30"/>
      <c r="N5" s="31"/>
    </row>
    <row r="6" spans="1:14" ht="147" customHeight="1" x14ac:dyDescent="0.35">
      <c r="A6" s="5"/>
      <c r="B6" s="5"/>
      <c r="C6" s="8" t="s">
        <v>7</v>
      </c>
      <c r="D6" s="7" t="s">
        <v>0</v>
      </c>
      <c r="E6" s="7" t="s">
        <v>1</v>
      </c>
      <c r="F6" s="9" t="s">
        <v>7</v>
      </c>
      <c r="G6" s="10" t="s">
        <v>0</v>
      </c>
      <c r="H6" s="10" t="s">
        <v>1</v>
      </c>
      <c r="I6" s="8" t="s">
        <v>5</v>
      </c>
      <c r="J6" s="7" t="s">
        <v>0</v>
      </c>
      <c r="K6" s="7" t="s">
        <v>1</v>
      </c>
      <c r="L6" s="9" t="s">
        <v>5</v>
      </c>
      <c r="M6" s="10" t="s">
        <v>0</v>
      </c>
      <c r="N6" s="10" t="s">
        <v>1</v>
      </c>
    </row>
    <row r="7" spans="1:14" ht="21" x14ac:dyDescent="0.35">
      <c r="A7" s="11">
        <v>6</v>
      </c>
      <c r="B7" s="12">
        <v>24</v>
      </c>
      <c r="C7" s="14">
        <f>D7+E7</f>
        <v>51.85901098901099</v>
      </c>
      <c r="D7" s="13">
        <f>SUM(E7*0.16)</f>
        <v>7.152967032967033</v>
      </c>
      <c r="E7" s="13">
        <v>44.706043956043956</v>
      </c>
      <c r="F7" s="9">
        <f>C7/2</f>
        <v>25.929505494505495</v>
      </c>
      <c r="G7" s="15">
        <f>D7/2</f>
        <v>3.5764835164835165</v>
      </c>
      <c r="H7" s="15">
        <f>E7/2</f>
        <v>22.353021978021978</v>
      </c>
      <c r="I7" s="14">
        <f>J7+K7</f>
        <v>52.585037142857139</v>
      </c>
      <c r="J7" s="13">
        <f>SUM(K7*0.16)</f>
        <v>7.2531085714285712</v>
      </c>
      <c r="K7" s="13">
        <f>('Spine '!B1/1820)*2.5</f>
        <v>45.33192857142857</v>
      </c>
      <c r="L7" s="9">
        <f>I7/2</f>
        <v>26.29251857142857</v>
      </c>
      <c r="M7" s="15">
        <f>J7/2</f>
        <v>3.6265542857142856</v>
      </c>
      <c r="N7" s="15">
        <f>K7/2</f>
        <v>22.665964285714285</v>
      </c>
    </row>
    <row r="8" spans="1:14" ht="21" x14ac:dyDescent="0.35">
      <c r="A8" s="11">
        <v>6</v>
      </c>
      <c r="B8" s="12">
        <v>25</v>
      </c>
      <c r="C8" s="14">
        <f t="shared" ref="C8:C12" si="0">D8+E8</f>
        <v>53.350439560439561</v>
      </c>
      <c r="D8" s="13">
        <f t="shared" ref="D8:D12" si="1">SUM(E8*0.16)</f>
        <v>7.3586813186813185</v>
      </c>
      <c r="E8" s="13">
        <v>45.991758241758241</v>
      </c>
      <c r="F8" s="9">
        <f t="shared" ref="F8:F12" si="2">C8/2</f>
        <v>26.675219780219781</v>
      </c>
      <c r="G8" s="15">
        <f t="shared" ref="G8:G12" si="3">D8/2</f>
        <v>3.6793406593406592</v>
      </c>
      <c r="H8" s="15">
        <f t="shared" ref="H8:H12" si="4">E8/2</f>
        <v>22.99587912087912</v>
      </c>
      <c r="I8" s="14">
        <f t="shared" ref="I8:I12" si="5">J8+K8</f>
        <v>54.097345714285723</v>
      </c>
      <c r="J8" s="13">
        <f t="shared" ref="J8:J12" si="6">SUM(K8*0.16)</f>
        <v>7.4617028571428579</v>
      </c>
      <c r="K8" s="13">
        <f>('Spine '!B2/1820)*2.5</f>
        <v>46.635642857142862</v>
      </c>
      <c r="L8" s="9">
        <f t="shared" ref="L8:L12" si="7">I8/2</f>
        <v>27.048672857142861</v>
      </c>
      <c r="M8" s="15">
        <f t="shared" ref="M8:M12" si="8">J8/2</f>
        <v>3.7308514285714289</v>
      </c>
      <c r="N8" s="15">
        <f t="shared" ref="N8:N12" si="9">K8/2</f>
        <v>23.317821428571431</v>
      </c>
    </row>
    <row r="9" spans="1:14" ht="21" x14ac:dyDescent="0.35">
      <c r="A9" s="11">
        <v>6</v>
      </c>
      <c r="B9" s="12">
        <v>26</v>
      </c>
      <c r="C9" s="14">
        <f t="shared" si="0"/>
        <v>54.386153846153846</v>
      </c>
      <c r="D9" s="13">
        <f t="shared" si="1"/>
        <v>7.5015384615384617</v>
      </c>
      <c r="E9" s="13">
        <v>46.884615384615387</v>
      </c>
      <c r="F9" s="9">
        <f t="shared" si="2"/>
        <v>27.193076923076923</v>
      </c>
      <c r="G9" s="15">
        <f t="shared" si="3"/>
        <v>3.7507692307692309</v>
      </c>
      <c r="H9" s="15">
        <f t="shared" si="4"/>
        <v>23.442307692307693</v>
      </c>
      <c r="I9" s="14">
        <f t="shared" si="5"/>
        <v>55.147559999999999</v>
      </c>
      <c r="J9" s="13">
        <f t="shared" si="6"/>
        <v>7.60656</v>
      </c>
      <c r="K9" s="13">
        <f>('Spine '!B3/1820)*2.5</f>
        <v>47.540999999999997</v>
      </c>
      <c r="L9" s="9">
        <f t="shared" si="7"/>
        <v>27.573779999999999</v>
      </c>
      <c r="M9" s="15">
        <f t="shared" si="8"/>
        <v>3.80328</v>
      </c>
      <c r="N9" s="15">
        <f t="shared" si="9"/>
        <v>23.770499999999998</v>
      </c>
    </row>
    <row r="10" spans="1:14" ht="21" x14ac:dyDescent="0.35">
      <c r="A10" s="11">
        <v>6</v>
      </c>
      <c r="B10" s="12">
        <v>27</v>
      </c>
      <c r="C10" s="14">
        <f t="shared" si="0"/>
        <v>55.954065934065937</v>
      </c>
      <c r="D10" s="13">
        <f t="shared" si="1"/>
        <v>7.7178021978021984</v>
      </c>
      <c r="E10" s="13">
        <v>48.236263736263737</v>
      </c>
      <c r="F10" s="9">
        <f t="shared" si="2"/>
        <v>27.977032967032969</v>
      </c>
      <c r="G10" s="15">
        <f t="shared" si="3"/>
        <v>3.8589010989010992</v>
      </c>
      <c r="H10" s="15">
        <f t="shared" si="4"/>
        <v>24.118131868131869</v>
      </c>
      <c r="I10" s="14">
        <f t="shared" si="5"/>
        <v>56.737422857142867</v>
      </c>
      <c r="J10" s="13">
        <f t="shared" si="6"/>
        <v>7.82585142857143</v>
      </c>
      <c r="K10" s="13">
        <f>('Spine '!B4/1820)*2.5</f>
        <v>48.911571428571435</v>
      </c>
      <c r="L10" s="9">
        <f t="shared" si="7"/>
        <v>28.368711428571434</v>
      </c>
      <c r="M10" s="15">
        <f t="shared" si="8"/>
        <v>3.912925714285715</v>
      </c>
      <c r="N10" s="15">
        <f t="shared" si="9"/>
        <v>24.455785714285717</v>
      </c>
    </row>
    <row r="11" spans="1:14" ht="21" x14ac:dyDescent="0.35">
      <c r="A11" s="11">
        <v>6</v>
      </c>
      <c r="B11" s="12">
        <v>28</v>
      </c>
      <c r="C11" s="14">
        <f t="shared" si="0"/>
        <v>57.569780219780213</v>
      </c>
      <c r="D11" s="13">
        <f t="shared" si="1"/>
        <v>7.94065934065934</v>
      </c>
      <c r="E11" s="13">
        <v>49.629120879120876</v>
      </c>
      <c r="F11" s="9">
        <f t="shared" si="2"/>
        <v>28.784890109890107</v>
      </c>
      <c r="G11" s="15">
        <f t="shared" si="3"/>
        <v>3.97032967032967</v>
      </c>
      <c r="H11" s="15">
        <f t="shared" si="4"/>
        <v>24.814560439560438</v>
      </c>
      <c r="I11" s="14">
        <f t="shared" si="5"/>
        <v>58.37575714285714</v>
      </c>
      <c r="J11" s="13">
        <f t="shared" si="6"/>
        <v>8.0518285714285707</v>
      </c>
      <c r="K11" s="13">
        <f>('Spine '!B5/1820)*2.5</f>
        <v>50.323928571428567</v>
      </c>
      <c r="L11" s="9">
        <f t="shared" si="7"/>
        <v>29.18787857142857</v>
      </c>
      <c r="M11" s="15">
        <f t="shared" si="8"/>
        <v>4.0259142857142853</v>
      </c>
      <c r="N11" s="15">
        <f t="shared" si="9"/>
        <v>25.161964285714284</v>
      </c>
    </row>
    <row r="12" spans="1:14" ht="21" x14ac:dyDescent="0.35">
      <c r="A12" s="11">
        <v>6</v>
      </c>
      <c r="B12" s="12">
        <v>29</v>
      </c>
      <c r="C12" s="14">
        <f t="shared" si="0"/>
        <v>59.233296703296709</v>
      </c>
      <c r="D12" s="13">
        <f t="shared" si="1"/>
        <v>8.1701098901098916</v>
      </c>
      <c r="E12" s="13">
        <v>51.063186813186817</v>
      </c>
      <c r="F12" s="9">
        <f t="shared" si="2"/>
        <v>29.616648351648355</v>
      </c>
      <c r="G12" s="15">
        <f t="shared" si="3"/>
        <v>4.0850549450549458</v>
      </c>
      <c r="H12" s="15">
        <f t="shared" si="4"/>
        <v>25.531593406593409</v>
      </c>
      <c r="I12" s="14">
        <f t="shared" si="5"/>
        <v>60.062562857142865</v>
      </c>
      <c r="J12" s="13">
        <f t="shared" si="6"/>
        <v>8.2844914285714299</v>
      </c>
      <c r="K12" s="13">
        <f>('Spine '!B6/1820)*2.5</f>
        <v>51.778071428571437</v>
      </c>
      <c r="L12" s="9">
        <f t="shared" si="7"/>
        <v>30.031281428571432</v>
      </c>
      <c r="M12" s="15">
        <f t="shared" si="8"/>
        <v>4.142245714285715</v>
      </c>
      <c r="N12" s="15">
        <f t="shared" si="9"/>
        <v>25.889035714285718</v>
      </c>
    </row>
    <row r="13" spans="1:14" ht="21" x14ac:dyDescent="0.35">
      <c r="A13" s="16"/>
      <c r="B13" s="17"/>
      <c r="C13" s="14"/>
      <c r="D13" s="13"/>
      <c r="E13" s="13"/>
      <c r="F13" s="9"/>
      <c r="G13" s="15"/>
      <c r="H13" s="15"/>
      <c r="I13" s="14"/>
      <c r="J13" s="13"/>
      <c r="K13" s="13"/>
      <c r="L13" s="9"/>
      <c r="M13" s="15"/>
      <c r="N13" s="15"/>
    </row>
    <row r="14" spans="1:14" ht="21" x14ac:dyDescent="0.35">
      <c r="A14" s="11">
        <v>7</v>
      </c>
      <c r="B14" s="12">
        <v>30</v>
      </c>
      <c r="C14" s="14">
        <f t="shared" ref="C14:C20" si="10">D14+E14</f>
        <v>60.94620879120879</v>
      </c>
      <c r="D14" s="13">
        <f t="shared" ref="D14:D20" si="11">SUM(E14*0.16)</f>
        <v>8.4063736263736253</v>
      </c>
      <c r="E14" s="13">
        <v>52.539835164835161</v>
      </c>
      <c r="F14" s="9">
        <f t="shared" ref="F14:F20" si="12">C14/2</f>
        <v>30.473104395604395</v>
      </c>
      <c r="G14" s="15">
        <f t="shared" ref="G14:G20" si="13">D14/2</f>
        <v>4.2031868131868126</v>
      </c>
      <c r="H14" s="15">
        <f t="shared" ref="H14:H20" si="14">E14/2</f>
        <v>26.26991758241758</v>
      </c>
      <c r="I14" s="14">
        <f t="shared" ref="I14:I20" si="15">J14+K14</f>
        <v>61.799455714285699</v>
      </c>
      <c r="J14" s="13">
        <f t="shared" ref="J14:J20" si="16">SUM(K14*0.16)</f>
        <v>8.5240628571428552</v>
      </c>
      <c r="K14" s="13">
        <f>('Spine '!B7/1820)*2.5</f>
        <v>53.275392857142847</v>
      </c>
      <c r="L14" s="9">
        <f t="shared" ref="L14:L20" si="17">I14/2</f>
        <v>30.89972785714285</v>
      </c>
      <c r="M14" s="15">
        <f t="shared" ref="M14:M20" si="18">J14/2</f>
        <v>4.2620314285714276</v>
      </c>
      <c r="N14" s="15">
        <f t="shared" ref="N14:N20" si="19">K14/2</f>
        <v>26.637696428571424</v>
      </c>
    </row>
    <row r="15" spans="1:14" ht="21" x14ac:dyDescent="0.35">
      <c r="A15" s="11">
        <v>7</v>
      </c>
      <c r="B15" s="12">
        <v>31</v>
      </c>
      <c r="C15" s="14">
        <f t="shared" si="10"/>
        <v>62.708516483516476</v>
      </c>
      <c r="D15" s="13">
        <f t="shared" si="11"/>
        <v>8.6494505494505489</v>
      </c>
      <c r="E15" s="13">
        <v>54.059065934065927</v>
      </c>
      <c r="F15" s="9">
        <f t="shared" si="12"/>
        <v>31.354258241758238</v>
      </c>
      <c r="G15" s="15">
        <f t="shared" si="13"/>
        <v>4.3247252747252745</v>
      </c>
      <c r="H15" s="15">
        <f t="shared" si="14"/>
        <v>27.029532967032964</v>
      </c>
      <c r="I15" s="14">
        <f t="shared" si="15"/>
        <v>63.586435714285713</v>
      </c>
      <c r="J15" s="13">
        <f t="shared" si="16"/>
        <v>8.770542857142857</v>
      </c>
      <c r="K15" s="13">
        <f>('Spine '!B8/1820)*2.5</f>
        <v>54.815892857142856</v>
      </c>
      <c r="L15" s="9">
        <f t="shared" si="17"/>
        <v>31.793217857142857</v>
      </c>
      <c r="M15" s="15">
        <f t="shared" si="18"/>
        <v>4.3852714285714285</v>
      </c>
      <c r="N15" s="15">
        <f t="shared" si="19"/>
        <v>27.407946428571428</v>
      </c>
    </row>
    <row r="16" spans="1:14" ht="21" x14ac:dyDescent="0.35">
      <c r="A16" s="11">
        <v>7</v>
      </c>
      <c r="B16" s="12">
        <v>32</v>
      </c>
      <c r="C16" s="14">
        <f t="shared" si="10"/>
        <v>64.528186813186821</v>
      </c>
      <c r="D16" s="13">
        <f t="shared" si="11"/>
        <v>8.9004395604395619</v>
      </c>
      <c r="E16" s="13">
        <v>55.627747252747255</v>
      </c>
      <c r="F16" s="9">
        <f t="shared" si="12"/>
        <v>32.26409340659341</v>
      </c>
      <c r="G16" s="15">
        <f t="shared" si="13"/>
        <v>4.4502197802197809</v>
      </c>
      <c r="H16" s="15">
        <f t="shared" si="14"/>
        <v>27.813873626373628</v>
      </c>
      <c r="I16" s="14">
        <f t="shared" si="15"/>
        <v>65.431581428571434</v>
      </c>
      <c r="J16" s="13">
        <f t="shared" si="16"/>
        <v>9.0250457142857154</v>
      </c>
      <c r="K16" s="13">
        <f>('Spine '!B9/1820)*2.5</f>
        <v>56.406535714285717</v>
      </c>
      <c r="L16" s="9">
        <f t="shared" si="17"/>
        <v>32.715790714285717</v>
      </c>
      <c r="M16" s="15">
        <f t="shared" si="18"/>
        <v>4.5125228571428577</v>
      </c>
      <c r="N16" s="15">
        <f t="shared" si="19"/>
        <v>28.203267857142858</v>
      </c>
    </row>
    <row r="17" spans="1:14" ht="21" x14ac:dyDescent="0.35">
      <c r="A17" s="11">
        <v>7</v>
      </c>
      <c r="B17" s="12">
        <v>33</v>
      </c>
      <c r="C17" s="14">
        <f t="shared" si="10"/>
        <v>66.398846153846165</v>
      </c>
      <c r="D17" s="13">
        <f t="shared" si="11"/>
        <v>9.1584615384615393</v>
      </c>
      <c r="E17" s="13">
        <v>57.24038461538462</v>
      </c>
      <c r="F17" s="9">
        <f t="shared" si="12"/>
        <v>33.199423076923082</v>
      </c>
      <c r="G17" s="15">
        <f t="shared" si="13"/>
        <v>4.5792307692307697</v>
      </c>
      <c r="H17" s="15">
        <f t="shared" si="14"/>
        <v>28.62019230769231</v>
      </c>
      <c r="I17" s="14">
        <f t="shared" si="15"/>
        <v>67.328429999999997</v>
      </c>
      <c r="J17" s="13">
        <f t="shared" si="16"/>
        <v>9.2866800000000005</v>
      </c>
      <c r="K17" s="13">
        <f>('Spine '!B10/1820)*2.5</f>
        <v>58.04175</v>
      </c>
      <c r="L17" s="9">
        <f t="shared" si="17"/>
        <v>33.664214999999999</v>
      </c>
      <c r="M17" s="15">
        <f t="shared" si="18"/>
        <v>4.6433400000000002</v>
      </c>
      <c r="N17" s="15">
        <f t="shared" si="19"/>
        <v>29.020875</v>
      </c>
    </row>
    <row r="18" spans="1:14" ht="21" x14ac:dyDescent="0.35">
      <c r="A18" s="11">
        <v>7</v>
      </c>
      <c r="B18" s="12">
        <v>34</v>
      </c>
      <c r="C18" s="14">
        <f t="shared" si="10"/>
        <v>68.328461538461539</v>
      </c>
      <c r="D18" s="13">
        <f t="shared" si="11"/>
        <v>9.4246153846153842</v>
      </c>
      <c r="E18" s="13">
        <v>58.903846153846153</v>
      </c>
      <c r="F18" s="9">
        <f t="shared" si="12"/>
        <v>34.16423076923077</v>
      </c>
      <c r="G18" s="15">
        <f t="shared" si="13"/>
        <v>4.7123076923076921</v>
      </c>
      <c r="H18" s="15">
        <f t="shared" si="14"/>
        <v>29.451923076923077</v>
      </c>
      <c r="I18" s="14">
        <f t="shared" si="15"/>
        <v>69.285060000000001</v>
      </c>
      <c r="J18" s="13">
        <f t="shared" si="16"/>
        <v>9.5565599999999993</v>
      </c>
      <c r="K18" s="13">
        <f>('Spine '!B11/1820)*2.5</f>
        <v>59.728499999999997</v>
      </c>
      <c r="L18" s="9">
        <f t="shared" si="17"/>
        <v>34.642530000000001</v>
      </c>
      <c r="M18" s="15">
        <f t="shared" si="18"/>
        <v>4.7782799999999996</v>
      </c>
      <c r="N18" s="15">
        <f t="shared" si="19"/>
        <v>29.864249999999998</v>
      </c>
    </row>
    <row r="19" spans="1:14" ht="21" x14ac:dyDescent="0.35">
      <c r="A19" s="11">
        <v>7</v>
      </c>
      <c r="B19" s="12">
        <v>35</v>
      </c>
      <c r="C19" s="14">
        <f t="shared" si="10"/>
        <v>70.313846153846157</v>
      </c>
      <c r="D19" s="13">
        <f t="shared" si="11"/>
        <v>9.6984615384615385</v>
      </c>
      <c r="E19" s="13">
        <v>60.615384615384613</v>
      </c>
      <c r="F19" s="9">
        <f t="shared" si="12"/>
        <v>35.156923076923078</v>
      </c>
      <c r="G19" s="15">
        <f t="shared" si="13"/>
        <v>4.8492307692307692</v>
      </c>
      <c r="H19" s="15">
        <f t="shared" si="14"/>
        <v>30.307692307692307</v>
      </c>
      <c r="I19" s="14">
        <f t="shared" si="15"/>
        <v>71.298239999999993</v>
      </c>
      <c r="J19" s="13">
        <f t="shared" si="16"/>
        <v>9.8342399999999994</v>
      </c>
      <c r="K19" s="13">
        <f>('Spine '!B12/1820)*2.5</f>
        <v>61.463999999999999</v>
      </c>
      <c r="L19" s="9">
        <f t="shared" si="17"/>
        <v>35.649119999999996</v>
      </c>
      <c r="M19" s="15">
        <f t="shared" si="18"/>
        <v>4.9171199999999997</v>
      </c>
      <c r="N19" s="15">
        <f t="shared" si="19"/>
        <v>30.731999999999999</v>
      </c>
    </row>
    <row r="20" spans="1:14" ht="21" x14ac:dyDescent="0.35">
      <c r="A20" s="11">
        <v>7</v>
      </c>
      <c r="B20" s="12">
        <v>36</v>
      </c>
      <c r="C20" s="14">
        <f t="shared" si="10"/>
        <v>72.36137362637362</v>
      </c>
      <c r="D20" s="13">
        <f t="shared" si="11"/>
        <v>9.9808791208791217</v>
      </c>
      <c r="E20" s="13">
        <v>62.380494505494504</v>
      </c>
      <c r="F20" s="9">
        <f t="shared" si="12"/>
        <v>36.18068681318681</v>
      </c>
      <c r="G20" s="15">
        <f t="shared" si="13"/>
        <v>4.9904395604395608</v>
      </c>
      <c r="H20" s="15">
        <f t="shared" si="14"/>
        <v>31.190247252747252</v>
      </c>
      <c r="I20" s="14">
        <f t="shared" si="15"/>
        <v>73.374432857142864</v>
      </c>
      <c r="J20" s="13">
        <f t="shared" si="16"/>
        <v>10.120611428571429</v>
      </c>
      <c r="K20" s="13">
        <f>('Spine '!B13/1820)*2.5</f>
        <v>63.253821428571428</v>
      </c>
      <c r="L20" s="9">
        <f t="shared" si="17"/>
        <v>36.687216428571432</v>
      </c>
      <c r="M20" s="15">
        <f t="shared" si="18"/>
        <v>5.0603057142857146</v>
      </c>
      <c r="N20" s="15">
        <f t="shared" si="19"/>
        <v>31.626910714285714</v>
      </c>
    </row>
  </sheetData>
  <mergeCells count="5">
    <mergeCell ref="A3:K3"/>
    <mergeCell ref="C5:E5"/>
    <mergeCell ref="F5:H5"/>
    <mergeCell ref="I5:K5"/>
    <mergeCell ref="L5:N5"/>
  </mergeCells>
  <pageMargins left="0.7" right="0.7" top="0.75" bottom="0.75" header="0.3" footer="0.3"/>
  <pageSetup paperSize="9" scale="8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" sqref="B1:B13"/>
    </sheetView>
  </sheetViews>
  <sheetFormatPr defaultRowHeight="15" x14ac:dyDescent="0.25"/>
  <sheetData>
    <row r="1" spans="1:2" x14ac:dyDescent="0.25">
      <c r="A1" s="22">
        <v>24</v>
      </c>
      <c r="B1" s="18">
        <v>33001.644</v>
      </c>
    </row>
    <row r="2" spans="1:2" x14ac:dyDescent="0.25">
      <c r="A2" s="23">
        <v>25</v>
      </c>
      <c r="B2" s="19">
        <v>33950.748</v>
      </c>
    </row>
    <row r="3" spans="1:2" x14ac:dyDescent="0.25">
      <c r="A3" s="23">
        <v>26</v>
      </c>
      <c r="B3" s="19">
        <v>34609.847999999998</v>
      </c>
    </row>
    <row r="4" spans="1:2" x14ac:dyDescent="0.25">
      <c r="A4" s="23">
        <v>27</v>
      </c>
      <c r="B4" s="19">
        <v>35607.624000000003</v>
      </c>
    </row>
    <row r="5" spans="1:2" x14ac:dyDescent="0.25">
      <c r="A5" s="23">
        <v>28</v>
      </c>
      <c r="B5" s="19">
        <v>36635.82</v>
      </c>
    </row>
    <row r="6" spans="1:2" ht="15.75" thickBot="1" x14ac:dyDescent="0.3">
      <c r="A6" s="24">
        <v>29</v>
      </c>
      <c r="B6" s="20">
        <v>37694.436000000002</v>
      </c>
    </row>
    <row r="7" spans="1:2" x14ac:dyDescent="0.25">
      <c r="A7" s="22">
        <v>30</v>
      </c>
      <c r="B7" s="18">
        <v>38784.485999999997</v>
      </c>
    </row>
    <row r="8" spans="1:2" x14ac:dyDescent="0.25">
      <c r="A8" s="23">
        <v>31</v>
      </c>
      <c r="B8" s="19">
        <v>39905.97</v>
      </c>
    </row>
    <row r="9" spans="1:2" x14ac:dyDescent="0.25">
      <c r="A9" s="23">
        <v>32</v>
      </c>
      <c r="B9" s="19">
        <v>41063.957999999999</v>
      </c>
    </row>
    <row r="10" spans="1:2" x14ac:dyDescent="0.25">
      <c r="A10" s="23">
        <v>33</v>
      </c>
      <c r="B10" s="21">
        <v>42254.394</v>
      </c>
    </row>
    <row r="11" spans="1:2" x14ac:dyDescent="0.25">
      <c r="A11" s="23">
        <v>34</v>
      </c>
      <c r="B11" s="19">
        <v>43482.347999999998</v>
      </c>
    </row>
    <row r="12" spans="1:2" x14ac:dyDescent="0.25">
      <c r="A12" s="23">
        <v>35</v>
      </c>
      <c r="B12" s="19">
        <v>44745.792000000001</v>
      </c>
    </row>
    <row r="13" spans="1:2" ht="15.75" thickBot="1" x14ac:dyDescent="0.3">
      <c r="A13" s="24">
        <v>36</v>
      </c>
      <c r="B13" s="20">
        <v>46048.781999999999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2025-26</vt:lpstr>
      <vt:lpstr>Spine </vt:lpstr>
    </vt:vector>
  </TitlesOfParts>
  <Company>Liverpool Hope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Lisa Mottram</cp:lastModifiedBy>
  <cp:lastPrinted>2023-08-31T15:22:24Z</cp:lastPrinted>
  <dcterms:created xsi:type="dcterms:W3CDTF">2012-01-25T14:16:19Z</dcterms:created>
  <dcterms:modified xsi:type="dcterms:W3CDTF">2025-09-04T08:41:30Z</dcterms:modified>
</cp:coreProperties>
</file>